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nas\groups$\csd\Root\Home\halab\Projects\R 01_2022\PSAP workbooks\"/>
    </mc:Choice>
  </mc:AlternateContent>
  <xr:revisionPtr revIDLastSave="0" documentId="13_ncr:1_{A5195053-00BF-4689-B2A0-88A211D256A6}" xr6:coauthVersionLast="47" xr6:coauthVersionMax="47" xr10:uidLastSave="{00000000-0000-0000-0000-000000000000}"/>
  <bookViews>
    <workbookView xWindow="-120" yWindow="-120" windowWidth="29040" windowHeight="15840" xr2:uid="{254FA9E8-2206-4BFC-A4E8-7BC114C62784}"/>
  </bookViews>
  <sheets>
    <sheet name="Template" sheetId="1" r:id="rId1"/>
    <sheet name="CORFIG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" i="1" l="1"/>
  <c r="R5" i="1"/>
  <c r="S5" i="1"/>
  <c r="S6" i="1" l="1"/>
  <c r="Q7" i="1"/>
  <c r="D5" i="1"/>
  <c r="E5" i="1"/>
  <c r="F5" i="1"/>
  <c r="G5" i="1"/>
  <c r="H5" i="1"/>
  <c r="I5" i="1"/>
  <c r="I7" i="1" s="1"/>
  <c r="J5" i="1"/>
  <c r="K5" i="1"/>
  <c r="L5" i="1"/>
  <c r="M5" i="1"/>
  <c r="N5" i="1"/>
  <c r="O5" i="1"/>
  <c r="Q6" i="1" s="1"/>
  <c r="P5" i="1"/>
  <c r="R6" i="1" s="1"/>
  <c r="C5" i="1"/>
  <c r="J7" i="1" l="1"/>
  <c r="P6" i="1"/>
  <c r="P7" i="1"/>
  <c r="L7" i="1"/>
  <c r="O6" i="1"/>
  <c r="N6" i="1"/>
  <c r="J6" i="1"/>
  <c r="G7" i="1"/>
  <c r="K6" i="1"/>
  <c r="H7" i="1"/>
  <c r="F7" i="1"/>
  <c r="E7" i="1"/>
  <c r="H6" i="1"/>
  <c r="D7" i="1"/>
  <c r="C7" i="1"/>
  <c r="E6" i="1"/>
  <c r="G6" i="1"/>
  <c r="F6" i="1"/>
  <c r="K7" i="1"/>
  <c r="M6" i="1"/>
  <c r="I6" i="1"/>
  <c r="N7" i="1"/>
  <c r="O7" i="1"/>
  <c r="L6" i="1"/>
  <c r="M7" i="1"/>
  <c r="B8" i="1"/>
  <c r="B9" i="1" s="1"/>
</calcChain>
</file>

<file path=xl/sharedStrings.xml><?xml version="1.0" encoding="utf-8"?>
<sst xmlns="http://schemas.openxmlformats.org/spreadsheetml/2006/main" count="8" uniqueCount="8">
  <si>
    <t>2/3 below</t>
  </si>
  <si>
    <t>2/3 above</t>
  </si>
  <si>
    <t>CORFIG+output</t>
  </si>
  <si>
    <t>Output dB SPL</t>
  </si>
  <si>
    <t xml:space="preserve">Bandwidth </t>
  </si>
  <si>
    <t>Cutoff level</t>
  </si>
  <si>
    <t>Avg REAR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</si>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</sst>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Left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Template!#REF!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Template!#REF!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F8A-4F81-AA85-234731F23BEA}"/>
            </c:ext>
          </c:extLst>
        </c:ser>
        <c:ser>
          <c:idx val="1"/>
          <c:order val="1"/>
          <c:tx>
            <c:v>Right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Template!$C$5:$S$5</c:f>
              <c:numCache>
                <c:formatCode>0.00</c:formatCode>
                <c:ptCount val="17"/>
                <c:pt idx="0">
                  <c:v>-3.3</c:v>
                </c:pt>
                <c:pt idx="1">
                  <c:v>-3.3</c:v>
                </c:pt>
                <c:pt idx="2">
                  <c:v>-3.3</c:v>
                </c:pt>
                <c:pt idx="3">
                  <c:v>-3.1</c:v>
                </c:pt>
                <c:pt idx="4">
                  <c:v>-3</c:v>
                </c:pt>
                <c:pt idx="5">
                  <c:v>-3</c:v>
                </c:pt>
                <c:pt idx="6">
                  <c:v>-2.7</c:v>
                </c:pt>
                <c:pt idx="7">
                  <c:v>-2.7</c:v>
                </c:pt>
                <c:pt idx="8">
                  <c:v>-2.5</c:v>
                </c:pt>
                <c:pt idx="9">
                  <c:v>-1.3</c:v>
                </c:pt>
                <c:pt idx="10">
                  <c:v>1.2</c:v>
                </c:pt>
                <c:pt idx="11">
                  <c:v>3.9</c:v>
                </c:pt>
                <c:pt idx="12">
                  <c:v>1.9</c:v>
                </c:pt>
                <c:pt idx="13">
                  <c:v>-2.1</c:v>
                </c:pt>
                <c:pt idx="14">
                  <c:v>-6.1</c:v>
                </c:pt>
                <c:pt idx="15">
                  <c:v>-10.1</c:v>
                </c:pt>
                <c:pt idx="16">
                  <c:v>-13.2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Template!#REF!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F8A-4F81-AA85-234731F23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96160"/>
        <c:axId val="337700424"/>
      </c:lineChart>
      <c:catAx>
        <c:axId val="337696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700424"/>
        <c:crosses val="autoZero"/>
        <c:auto val="1"/>
        <c:lblAlgn val="ctr"/>
        <c:lblOffset val="100"/>
        <c:noMultiLvlLbl val="0"/>
      </c:catAx>
      <c:valAx>
        <c:axId val="33770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CORFIG + Output (dB SPL)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8</xdr:row>
      <xdr:rowOff>185736</xdr:rowOff>
    </xdr:from>
    <xdr:to>
      <xdr:col>14</xdr:col>
      <xdr:colOff>571500</xdr:colOff>
      <xdr:row>30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A39A40-FCE6-1E45-7C2D-C265B0047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12</xdr:row>
      <xdr:rowOff>63500</xdr:rowOff>
    </xdr:from>
    <xdr:to>
      <xdr:col>5</xdr:col>
      <xdr:colOff>231775</xdr:colOff>
      <xdr:row>26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626DB3-3789-924D-A92F-849C4386EDD9}"/>
            </a:ext>
          </a:extLst>
        </xdr:cNvPr>
        <xdr:cNvSpPr txBox="1"/>
      </xdr:nvSpPr>
      <xdr:spPr>
        <a:xfrm>
          <a:off x="25400" y="2374900"/>
          <a:ext cx="5718175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</a:t>
          </a:r>
        </a:p>
        <a:p>
          <a:r>
            <a:rPr lang="en-US" sz="1100"/>
            <a:t>1. Enter</a:t>
          </a:r>
          <a:r>
            <a:rPr lang="en-US" sz="1100" baseline="0"/>
            <a:t> the output values for your device into row 4 (Column C4 to S4)</a:t>
          </a:r>
        </a:p>
        <a:p>
          <a:r>
            <a:rPr lang="en-US" sz="1100" baseline="0"/>
            <a:t>2. Row 5: These values will automatically change. The formula here considers the CORFIG values (available in the next sheet "CORFIG". DO NOT delete that sheet while using this template.) </a:t>
          </a:r>
        </a:p>
        <a:p>
          <a:r>
            <a:rPr lang="en-US" sz="1100" baseline="0"/>
            <a:t>3. Rows 6 and 7: These values will automatically pop-up based on the values in column 5.</a:t>
          </a:r>
        </a:p>
        <a:p>
          <a:r>
            <a:rPr lang="en-US" sz="1100" baseline="0"/>
            <a:t>4. The Average REAR (row 8) and Frequency Cutoff Level (row 9) will automatically show up. If any of these values are beyond </a:t>
          </a:r>
          <a:r>
            <a:rPr lang="en-US" sz="1100" u="sng" baseline="0"/>
            <a:t>+ </a:t>
          </a:r>
          <a:r>
            <a:rPr lang="en-US" sz="1100" u="none" baseline="0"/>
            <a:t>12 dB, it is considered that the corresponding frequency is not meeting CTA standards.</a:t>
          </a:r>
          <a:endParaRPr lang="en-US" sz="1100" baseline="0"/>
        </a:p>
        <a:p>
          <a:r>
            <a:rPr lang="en-US" sz="1100" baseline="0"/>
            <a:t>3. Frequency Bandwidth (row 10): The frequency range with "CORFIG+output" (row 5) higher than the cut off level (row 9) will be automatically highlighted. Enter this frequency range in row 10 column B.  </a:t>
          </a:r>
        </a:p>
        <a:p>
          <a:r>
            <a:rPr lang="en-US" sz="1100" baseline="0"/>
            <a:t>*The CORFIG+output data across the requencies is also shown in the graph to the right. This graph will automatically get updated as you enter new output values.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51FD-091D-4A1F-99E3-13907EF21DD5}">
  <dimension ref="A3:U10"/>
  <sheetViews>
    <sheetView tabSelected="1" workbookViewId="0">
      <selection activeCell="H34" sqref="H34"/>
    </sheetView>
  </sheetViews>
  <sheetFormatPr defaultColWidth="8.85546875" defaultRowHeight="15" x14ac:dyDescent="0.25"/>
  <cols>
    <col min="1" max="1" width="35.140625" bestFit="1" customWidth="1"/>
    <col min="2" max="2" width="8.7109375" style="1" customWidth="1"/>
    <col min="3" max="3" width="11.140625" style="1" customWidth="1"/>
    <col min="4" max="20" width="8.7109375" style="1" customWidth="1"/>
  </cols>
  <sheetData>
    <row r="3" spans="1:21" ht="15.75" thickBot="1" x14ac:dyDescent="0.3">
      <c r="A3" s="6" t="s">
        <v>7</v>
      </c>
      <c r="B3" s="7"/>
      <c r="C3" s="8">
        <v>200</v>
      </c>
      <c r="D3" s="8">
        <v>250</v>
      </c>
      <c r="E3" s="8">
        <v>315</v>
      </c>
      <c r="F3" s="8">
        <v>400</v>
      </c>
      <c r="G3" s="8">
        <v>500</v>
      </c>
      <c r="H3" s="8">
        <v>630</v>
      </c>
      <c r="I3" s="8">
        <v>800</v>
      </c>
      <c r="J3" s="8">
        <v>1000</v>
      </c>
      <c r="K3" s="8">
        <v>1250</v>
      </c>
      <c r="L3" s="8">
        <v>1600</v>
      </c>
      <c r="M3" s="8">
        <v>2000</v>
      </c>
      <c r="N3" s="8">
        <v>2500</v>
      </c>
      <c r="O3" s="8">
        <v>3150</v>
      </c>
      <c r="P3" s="8">
        <v>4000</v>
      </c>
      <c r="Q3" s="8">
        <v>5000</v>
      </c>
      <c r="R3" s="8">
        <v>6300</v>
      </c>
      <c r="S3" s="8">
        <v>8000</v>
      </c>
      <c r="T3"/>
    </row>
    <row r="4" spans="1:21" ht="15.75" thickBot="1" x14ac:dyDescent="0.3">
      <c r="A4" s="6" t="s">
        <v>3</v>
      </c>
      <c r="B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U4" s="1"/>
    </row>
    <row r="5" spans="1:21" x14ac:dyDescent="0.25">
      <c r="A5" s="6" t="s">
        <v>2</v>
      </c>
      <c r="B5"/>
      <c r="C5" s="2">
        <f>SUM(C4+CORFIG!A1)</f>
        <v>-3.3</v>
      </c>
      <c r="D5" s="2">
        <f>SUM(D4+CORFIG!B1)</f>
        <v>-3.3</v>
      </c>
      <c r="E5" s="2">
        <f>SUM(E4+CORFIG!C1)</f>
        <v>-3.3</v>
      </c>
      <c r="F5" s="2">
        <f>SUM(F4+CORFIG!D1)</f>
        <v>-3.1</v>
      </c>
      <c r="G5" s="2">
        <f>SUM(G4+CORFIG!E1)</f>
        <v>-3</v>
      </c>
      <c r="H5" s="2">
        <f>SUM(H4+CORFIG!F1)</f>
        <v>-3</v>
      </c>
      <c r="I5" s="2">
        <f>SUM(I4+CORFIG!G1)</f>
        <v>-2.7</v>
      </c>
      <c r="J5" s="2">
        <f>SUM(J4+CORFIG!H1)</f>
        <v>-2.7</v>
      </c>
      <c r="K5" s="2">
        <f>SUM(K4+CORFIG!I1)</f>
        <v>-2.5</v>
      </c>
      <c r="L5" s="2">
        <f>SUM(L4+CORFIG!J1)</f>
        <v>-1.3</v>
      </c>
      <c r="M5" s="2">
        <f>SUM(M4+CORFIG!K1)</f>
        <v>1.2</v>
      </c>
      <c r="N5" s="2">
        <f>SUM(N4+CORFIG!L1)</f>
        <v>3.9</v>
      </c>
      <c r="O5" s="2">
        <f>SUM(O4+CORFIG!M1)</f>
        <v>1.9</v>
      </c>
      <c r="P5" s="2">
        <f>SUM(P4+CORFIG!N1)</f>
        <v>-2.1</v>
      </c>
      <c r="Q5" s="2">
        <f>SUM(Q4+CORFIG!O1)</f>
        <v>-6.1</v>
      </c>
      <c r="R5" s="2">
        <f>SUM(R4+CORFIG!P1)</f>
        <v>-10.1</v>
      </c>
      <c r="S5" s="2">
        <f>SUM(S4+CORFIG!Q1)</f>
        <v>-13.2</v>
      </c>
      <c r="U5" s="1"/>
    </row>
    <row r="6" spans="1:21" x14ac:dyDescent="0.25">
      <c r="A6" s="6" t="s">
        <v>0</v>
      </c>
      <c r="B6"/>
      <c r="E6" s="1" t="str">
        <f>IF(ABS(E5-C5)&gt;12,E5-C5,"")</f>
        <v/>
      </c>
      <c r="F6" s="1" t="str">
        <f t="shared" ref="F6:S6" si="0">IF(ABS(F5-D5)&gt;12,F5-D5,"")</f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0"/>
        <v/>
      </c>
      <c r="K6" s="1" t="str">
        <f t="shared" si="0"/>
        <v/>
      </c>
      <c r="L6" s="1" t="str">
        <f t="shared" si="0"/>
        <v/>
      </c>
      <c r="M6" s="1" t="str">
        <f t="shared" si="0"/>
        <v/>
      </c>
      <c r="N6" s="1" t="str">
        <f t="shared" si="0"/>
        <v/>
      </c>
      <c r="O6" s="1" t="str">
        <f t="shared" si="0"/>
        <v/>
      </c>
      <c r="P6" s="1" t="str">
        <f t="shared" si="0"/>
        <v/>
      </c>
      <c r="Q6" s="1" t="str">
        <f t="shared" si="0"/>
        <v/>
      </c>
      <c r="R6" s="1" t="str">
        <f t="shared" si="0"/>
        <v/>
      </c>
      <c r="S6" s="1" t="str">
        <f t="shared" si="0"/>
        <v/>
      </c>
      <c r="U6" s="1"/>
    </row>
    <row r="7" spans="1:21" x14ac:dyDescent="0.25">
      <c r="A7" s="6" t="s">
        <v>1</v>
      </c>
      <c r="B7"/>
      <c r="C7" s="1" t="str">
        <f>IF(ABS(C5-E5)&gt;12,(C5-E5), "")</f>
        <v/>
      </c>
      <c r="D7" s="1" t="str">
        <f t="shared" ref="D7:Q7" si="1">IF(ABS(D5-F5)&gt;12,(D5-F5), "")</f>
        <v/>
      </c>
      <c r="E7" s="1" t="str">
        <f t="shared" si="1"/>
        <v/>
      </c>
      <c r="F7" s="1" t="str">
        <f t="shared" si="1"/>
        <v/>
      </c>
      <c r="G7" s="1" t="str">
        <f t="shared" si="1"/>
        <v/>
      </c>
      <c r="H7" s="1" t="str">
        <f t="shared" si="1"/>
        <v/>
      </c>
      <c r="I7" s="1" t="str">
        <f t="shared" si="1"/>
        <v/>
      </c>
      <c r="J7" s="1" t="str">
        <f t="shared" si="1"/>
        <v/>
      </c>
      <c r="K7" s="1" t="str">
        <f t="shared" si="1"/>
        <v/>
      </c>
      <c r="L7" s="1" t="str">
        <f t="shared" si="1"/>
        <v/>
      </c>
      <c r="M7" s="1" t="str">
        <f t="shared" si="1"/>
        <v/>
      </c>
      <c r="N7" s="1" t="str">
        <f t="shared" si="1"/>
        <v/>
      </c>
      <c r="O7" s="1" t="str">
        <f t="shared" si="1"/>
        <v/>
      </c>
      <c r="P7" s="1" t="str">
        <f t="shared" si="1"/>
        <v/>
      </c>
      <c r="Q7" s="1" t="str">
        <f t="shared" si="1"/>
        <v/>
      </c>
      <c r="U7" s="1"/>
    </row>
    <row r="8" spans="1:21" x14ac:dyDescent="0.25">
      <c r="A8" s="6" t="s">
        <v>6</v>
      </c>
      <c r="B8" s="2">
        <f>AVERAGE(G5:O5)</f>
        <v>-0.91111111111111098</v>
      </c>
    </row>
    <row r="9" spans="1:21" x14ac:dyDescent="0.25">
      <c r="A9" s="6" t="s">
        <v>5</v>
      </c>
      <c r="B9" s="2">
        <f>B8-10</f>
        <v>-10.911111111111111</v>
      </c>
    </row>
    <row r="10" spans="1:21" x14ac:dyDescent="0.25">
      <c r="A10" s="6" t="s">
        <v>4</v>
      </c>
    </row>
  </sheetData>
  <conditionalFormatting sqref="C5:S5">
    <cfRule type="cellIs" dxfId="0" priority="1" operator="greaterThan">
      <formula>$B$9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C554-43AB-4E13-AC23-BC1F94822A90}">
  <dimension ref="A1:Q1"/>
  <sheetViews>
    <sheetView workbookViewId="0">
      <selection activeCell="E28" sqref="E28"/>
    </sheetView>
  </sheetViews>
  <sheetFormatPr defaultColWidth="8.85546875" defaultRowHeight="15" x14ac:dyDescent="0.25"/>
  <sheetData>
    <row r="1" spans="1:17" x14ac:dyDescent="0.25">
      <c r="A1" s="2">
        <v>-3.3</v>
      </c>
      <c r="B1" s="1">
        <v>-3.3</v>
      </c>
      <c r="C1" s="1">
        <v>-3.3</v>
      </c>
      <c r="D1" s="1">
        <v>-3.1</v>
      </c>
      <c r="E1" s="1">
        <v>-3</v>
      </c>
      <c r="F1" s="1">
        <v>-3</v>
      </c>
      <c r="G1" s="1">
        <v>-2.7</v>
      </c>
      <c r="H1" s="1">
        <v>-2.7</v>
      </c>
      <c r="I1" s="1">
        <v>-2.5</v>
      </c>
      <c r="J1" s="1">
        <v>-1.3</v>
      </c>
      <c r="K1" s="1">
        <v>1.2</v>
      </c>
      <c r="L1" s="1">
        <v>3.9</v>
      </c>
      <c r="M1" s="1">
        <v>1.9</v>
      </c>
      <c r="N1" s="1">
        <v>-2.1</v>
      </c>
      <c r="O1" s="1">
        <v>-6.1</v>
      </c>
      <c r="P1" s="1">
        <v>-10.1</v>
      </c>
      <c r="Q1" s="1">
        <v>-13.2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CORFIG</vt:lpstr>
    </vt:vector>
  </TitlesOfParts>
  <Company>The 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A Pousson (mpousson)</dc:creator>
  <cp:lastModifiedBy>Lipika Sarangi (lsarangi)</cp:lastModifiedBy>
  <dcterms:created xsi:type="dcterms:W3CDTF">2022-09-13T19:12:20Z</dcterms:created>
  <dcterms:modified xsi:type="dcterms:W3CDTF">2023-03-22T14:59:25Z</dcterms:modified>
</cp:coreProperties>
</file>